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1_2025\"/>
    </mc:Choice>
  </mc:AlternateContent>
  <xr:revisionPtr revIDLastSave="0" documentId="13_ncr:1_{BC227ED8-ECD7-4B5E-8D6D-2B90ADD4343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Bundesanleihen!$A$5:$K$39</definedName>
    <definedName name="_xlnm.Print_Area" localSheetId="0">Bundesanleihen!$A$1:$K$44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2" l="1"/>
  <c r="H39" i="2"/>
  <c r="I4" i="2"/>
  <c r="A2" i="2"/>
</calcChain>
</file>

<file path=xl/sharedStrings.xml><?xml version="1.0" encoding="utf-8"?>
<sst xmlns="http://schemas.openxmlformats.org/spreadsheetml/2006/main" count="85" uniqueCount="84">
  <si>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</si>
  <si>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</si>
  <si>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</si>
  <si>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</si>
  <si>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</si>
  <si>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</si>
  <si>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</si>
  <si>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</si>
  <si>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</si>
  <si>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</si>
  <si>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</si>
  <si>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</si>
  <si>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</si>
  <si>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</si>
  <si>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</si>
  <si>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</si>
  <si>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</si>
  <si>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</si>
  <si>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</si>
  <si>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</si>
  <si>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</si>
  <si>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</si>
  <si>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</si>
  <si>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</si>
  <si>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</si>
  <si>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</si>
  <si>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</si>
  <si>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</si>
  <si>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</si>
  <si>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</si>
  <si>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</si>
  <si>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</si>
  <si>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</si>
  <si>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</si>
  <si>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</si>
  <si>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</si>
  <si>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</si>
  <si>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</si>
  <si>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</si>
  <si>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</si>
  <si>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</si>
  <si>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</si>
  <si>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</si>
  <si>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</si>
  <si>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</si>
  <si>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</si>
  <si>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</si>
  <si>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</si>
  <si>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</si>
  <si>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</si>
  <si>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</si>
  <si>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</si>
  <si>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</si>
  <si>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</si>
  <si>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</si>
  <si>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</si>
  <si>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</si>
  <si>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</si>
  <si>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</si>
  <si>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</si>
  <si>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</si>
  <si>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</si>
  <si>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</si>
  <si>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</si>
  <si>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</si>
  <si>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</si>
  <si>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</si>
  <si>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</si>
  <si>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</si>
  <si>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</si>
  <si>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</si>
  <si>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</si>
  <si>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</si>
  <si>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</si>
  <si>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</si>
  <si>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</si>
  <si>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</si>
  <si>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</si>
  <si>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</si>
  <si>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</si>
  <si>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</si>
  <si>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</si>
  <si>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</si>
  <si>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10.11.205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</si>
</sst>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1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298449</xdr:colOff>
      <xdr:row>1</xdr:row>
      <xdr:rowOff>196850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4"/>
  <sheetViews>
    <sheetView showGridLines="0" tabSelected="1" zoomScaleNormal="10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58" t="s">
        <v>24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5" ht="21.75" customHeight="1" x14ac:dyDescent="0.4">
      <c r="A2" s="60" t="str">
        <f>"Ausstehendes Nominale und Restlaufzeit per "&amp;TEXT($B$42,"TT. MMMM JJJJ")&amp;" / Begebungen im Monat "&amp;TEXT($B$42,"MMMM")</f>
        <v>Ausstehendes Nominale und Restlaufzeit per 30. November 2025 / Begebungen im Monat November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73</v>
      </c>
      <c r="D4" s="46" t="s">
        <v>74</v>
      </c>
      <c r="E4" s="46" t="s">
        <v>72</v>
      </c>
      <c r="F4" s="46" t="s">
        <v>22</v>
      </c>
      <c r="G4" s="46" t="s">
        <v>18</v>
      </c>
      <c r="H4" s="47" t="s">
        <v>17</v>
      </c>
      <c r="I4" s="54" t="str">
        <f>"davon begeben im Monat "&amp;TEXT($B$42,"MMMM")&amp;" "&amp;TEXT($B$42,"JJJJ")</f>
        <v>davon begeben im Monat November 2025</v>
      </c>
      <c r="J4" s="55"/>
      <c r="K4" s="46" t="s">
        <v>21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45">
      <c r="A6" s="7" t="s">
        <v>7</v>
      </c>
      <c r="B6" s="7" t="s">
        <v>11</v>
      </c>
      <c r="C6" s="8">
        <v>4.8499999999999996</v>
      </c>
      <c r="D6" s="8">
        <v>4.8499999999999996</v>
      </c>
      <c r="E6" s="9">
        <v>39987</v>
      </c>
      <c r="F6" s="9">
        <v>40252</v>
      </c>
      <c r="G6" s="9">
        <v>46096</v>
      </c>
      <c r="H6" s="10">
        <v>10351371000</v>
      </c>
      <c r="I6" s="11"/>
      <c r="J6" s="12"/>
      <c r="K6" s="13">
        <v>0.28767123287671231</v>
      </c>
      <c r="L6" s="14"/>
      <c r="M6" s="49"/>
      <c r="N6" s="15"/>
      <c r="O6" s="16"/>
    </row>
    <row r="7" spans="1:15" ht="14.25" customHeight="1" x14ac:dyDescent="0.45">
      <c r="A7" s="7" t="s">
        <v>57</v>
      </c>
      <c r="B7" s="7" t="s">
        <v>58</v>
      </c>
      <c r="C7" s="8">
        <v>2</v>
      </c>
      <c r="D7" s="8">
        <v>2</v>
      </c>
      <c r="E7" s="9">
        <v>44832</v>
      </c>
      <c r="F7" s="9">
        <v>45122</v>
      </c>
      <c r="G7" s="9">
        <v>46218</v>
      </c>
      <c r="H7" s="10">
        <v>4885124000</v>
      </c>
      <c r="I7" s="11"/>
      <c r="J7" s="12"/>
      <c r="K7" s="13">
        <v>0.62191780821917808</v>
      </c>
      <c r="L7" s="14"/>
      <c r="M7" s="49"/>
      <c r="N7" s="15"/>
      <c r="O7" s="16"/>
    </row>
    <row r="8" spans="1:15" ht="14.25" customHeight="1" x14ac:dyDescent="0.45">
      <c r="A8" s="7" t="s">
        <v>27</v>
      </c>
      <c r="B8" s="7" t="s">
        <v>28</v>
      </c>
      <c r="C8" s="8">
        <v>0.75</v>
      </c>
      <c r="D8" s="8">
        <v>0.49180327868852464</v>
      </c>
      <c r="E8" s="9">
        <v>42423</v>
      </c>
      <c r="F8" s="9">
        <v>42663</v>
      </c>
      <c r="G8" s="9">
        <v>46315</v>
      </c>
      <c r="H8" s="10">
        <v>16955895000</v>
      </c>
      <c r="I8" s="11"/>
      <c r="J8" s="12"/>
      <c r="K8" s="13">
        <v>0.88767123287671235</v>
      </c>
      <c r="L8" s="14"/>
      <c r="M8" s="49"/>
      <c r="N8" s="15"/>
      <c r="O8" s="16"/>
    </row>
    <row r="9" spans="1:15" ht="14.25" customHeight="1" x14ac:dyDescent="0.45">
      <c r="A9" s="7" t="s">
        <v>31</v>
      </c>
      <c r="B9" s="7" t="s">
        <v>32</v>
      </c>
      <c r="C9" s="8">
        <v>0.5</v>
      </c>
      <c r="D9" s="8">
        <v>0.5</v>
      </c>
      <c r="E9" s="9">
        <v>42845</v>
      </c>
      <c r="F9" s="9">
        <v>43210</v>
      </c>
      <c r="G9" s="9">
        <v>46497</v>
      </c>
      <c r="H9" s="10">
        <v>15799028000</v>
      </c>
      <c r="I9" s="11"/>
      <c r="J9" s="12"/>
      <c r="K9" s="13">
        <v>1.3863013698630138</v>
      </c>
      <c r="L9" s="14"/>
      <c r="M9" s="49"/>
      <c r="N9" s="15"/>
      <c r="O9" s="16"/>
    </row>
    <row r="10" spans="1:15" ht="14.25" customHeight="1" x14ac:dyDescent="0.45">
      <c r="A10" s="7" t="s">
        <v>2</v>
      </c>
      <c r="B10" s="7" t="s">
        <v>3</v>
      </c>
      <c r="C10" s="8">
        <v>6.25</v>
      </c>
      <c r="D10" s="8">
        <v>6.25</v>
      </c>
      <c r="E10" s="9">
        <v>35622</v>
      </c>
      <c r="F10" s="9">
        <v>35991</v>
      </c>
      <c r="G10" s="9">
        <v>46583</v>
      </c>
      <c r="H10" s="10">
        <v>9699531002.3099995</v>
      </c>
      <c r="I10" s="11"/>
      <c r="J10" s="12"/>
      <c r="K10" s="13">
        <v>1.6219178082191781</v>
      </c>
      <c r="L10" s="14"/>
      <c r="M10" s="49"/>
      <c r="N10" s="15"/>
      <c r="O10" s="16"/>
    </row>
    <row r="11" spans="1:15" ht="14.25" customHeight="1" x14ac:dyDescent="0.45">
      <c r="A11" s="7" t="s">
        <v>36</v>
      </c>
      <c r="B11" s="7" t="s">
        <v>35</v>
      </c>
      <c r="C11" s="8">
        <v>0.75</v>
      </c>
      <c r="D11" s="8">
        <v>0.80342465753424652</v>
      </c>
      <c r="E11" s="9">
        <v>43125</v>
      </c>
      <c r="F11" s="9">
        <v>43516</v>
      </c>
      <c r="G11" s="9">
        <v>46803</v>
      </c>
      <c r="H11" s="10">
        <v>13999317000</v>
      </c>
      <c r="I11" s="11"/>
      <c r="J11" s="12"/>
      <c r="K11" s="13">
        <v>2.2246575342465755</v>
      </c>
      <c r="L11" s="14"/>
      <c r="M11" s="49"/>
      <c r="N11" s="15"/>
      <c r="O11" s="16"/>
    </row>
    <row r="12" spans="1:15" ht="14.25" customHeight="1" x14ac:dyDescent="0.45">
      <c r="A12" s="7" t="s">
        <v>53</v>
      </c>
      <c r="B12" s="7" t="s">
        <v>54</v>
      </c>
      <c r="C12" s="8">
        <v>0</v>
      </c>
      <c r="D12" s="8">
        <v>0</v>
      </c>
      <c r="E12" s="9">
        <v>44587</v>
      </c>
      <c r="F12" s="9">
        <v>44854</v>
      </c>
      <c r="G12" s="9">
        <v>47046</v>
      </c>
      <c r="H12" s="10">
        <v>11766213000</v>
      </c>
      <c r="I12" s="11">
        <v>220000000</v>
      </c>
      <c r="J12" s="12" t="s">
        <v>83</v>
      </c>
      <c r="K12" s="13">
        <v>2.8876712328767122</v>
      </c>
      <c r="L12" s="14"/>
      <c r="M12" s="49"/>
      <c r="N12" s="15"/>
      <c r="O12" s="16"/>
    </row>
    <row r="13" spans="1:15" ht="14.25" customHeight="1" x14ac:dyDescent="0.45">
      <c r="A13" s="7" t="s">
        <v>37</v>
      </c>
      <c r="B13" s="7" t="s">
        <v>38</v>
      </c>
      <c r="C13" s="8">
        <v>0.5</v>
      </c>
      <c r="D13" s="8">
        <v>0.52054794520547942</v>
      </c>
      <c r="E13" s="9">
        <v>43501</v>
      </c>
      <c r="F13" s="9">
        <v>43881</v>
      </c>
      <c r="G13" s="9">
        <v>47169</v>
      </c>
      <c r="H13" s="10">
        <v>15341577000</v>
      </c>
      <c r="I13" s="11"/>
      <c r="J13" s="12"/>
      <c r="K13" s="13">
        <v>3.2246575342465755</v>
      </c>
      <c r="L13" s="14"/>
      <c r="M13" s="49"/>
      <c r="N13" s="15"/>
      <c r="O13" s="16"/>
    </row>
    <row r="14" spans="1:15" ht="14.25" customHeight="1" x14ac:dyDescent="0.45">
      <c r="A14" s="7" t="s">
        <v>64</v>
      </c>
      <c r="B14" s="7" t="s">
        <v>65</v>
      </c>
      <c r="C14" s="8">
        <v>2.9</v>
      </c>
      <c r="D14" s="8">
        <v>3.122465</v>
      </c>
      <c r="E14" s="9">
        <v>45041</v>
      </c>
      <c r="F14" s="9">
        <v>45435</v>
      </c>
      <c r="G14" s="9">
        <v>47261</v>
      </c>
      <c r="H14" s="10">
        <v>6415324000</v>
      </c>
      <c r="I14" s="11"/>
      <c r="J14" s="12"/>
      <c r="K14" s="13">
        <v>3.4767123287671233</v>
      </c>
      <c r="L14" s="14"/>
      <c r="M14" s="49"/>
      <c r="N14" s="15"/>
      <c r="O14" s="16"/>
    </row>
    <row r="15" spans="1:15" ht="14.25" customHeight="1" x14ac:dyDescent="0.45">
      <c r="A15" s="7" t="s">
        <v>77</v>
      </c>
      <c r="B15" s="7" t="s">
        <v>78</v>
      </c>
      <c r="C15" s="8">
        <v>2.5</v>
      </c>
      <c r="D15" s="8">
        <v>2.8142076500000002</v>
      </c>
      <c r="E15" s="9">
        <v>45539</v>
      </c>
      <c r="F15" s="9">
        <v>45950</v>
      </c>
      <c r="G15" s="9">
        <v>47411</v>
      </c>
      <c r="H15" s="10">
        <v>8650000000</v>
      </c>
      <c r="I15" s="11"/>
      <c r="J15" s="12"/>
      <c r="K15" s="13">
        <v>3.8876712328767122</v>
      </c>
      <c r="L15" s="14"/>
      <c r="M15" s="49"/>
      <c r="N15" s="15"/>
      <c r="O15" s="16"/>
    </row>
    <row r="16" spans="1:15" ht="14.25" customHeight="1" x14ac:dyDescent="0.45">
      <c r="A16" s="7" t="s">
        <v>39</v>
      </c>
      <c r="B16" s="7" t="s">
        <v>40</v>
      </c>
      <c r="C16" s="8">
        <v>0</v>
      </c>
      <c r="D16" s="8">
        <v>0</v>
      </c>
      <c r="E16" s="9">
        <v>43866</v>
      </c>
      <c r="F16" s="9">
        <v>44247</v>
      </c>
      <c r="G16" s="9">
        <v>47534</v>
      </c>
      <c r="H16" s="10">
        <v>14533848000</v>
      </c>
      <c r="I16" s="11"/>
      <c r="J16" s="12"/>
      <c r="K16" s="13">
        <v>4.2246575342465755</v>
      </c>
      <c r="L16" s="14"/>
      <c r="M16" s="49"/>
      <c r="N16" s="15"/>
      <c r="O16" s="16"/>
    </row>
    <row r="17" spans="1:15" ht="14.25" customHeight="1" x14ac:dyDescent="0.45">
      <c r="A17" s="7" t="s">
        <v>66</v>
      </c>
      <c r="B17" s="7" t="s">
        <v>67</v>
      </c>
      <c r="C17" s="8">
        <v>3.45</v>
      </c>
      <c r="D17" s="8">
        <v>3.45</v>
      </c>
      <c r="E17" s="9">
        <v>45226</v>
      </c>
      <c r="F17" s="9">
        <v>45585</v>
      </c>
      <c r="G17" s="9">
        <v>47776</v>
      </c>
      <c r="H17" s="10">
        <v>10024761300</v>
      </c>
      <c r="I17" s="11"/>
      <c r="J17" s="12"/>
      <c r="K17" s="13">
        <v>4.8876712328767127</v>
      </c>
      <c r="L17" s="14"/>
      <c r="M17" s="49"/>
      <c r="N17" s="15"/>
      <c r="O17" s="16"/>
    </row>
    <row r="18" spans="1:15" ht="14.25" customHeight="1" x14ac:dyDescent="0.45">
      <c r="A18" s="7" t="s">
        <v>47</v>
      </c>
      <c r="B18" s="7" t="s">
        <v>48</v>
      </c>
      <c r="C18" s="8">
        <v>0</v>
      </c>
      <c r="D18" s="8">
        <v>0</v>
      </c>
      <c r="E18" s="9">
        <v>44230</v>
      </c>
      <c r="F18" s="9">
        <v>44612</v>
      </c>
      <c r="G18" s="9">
        <v>47899</v>
      </c>
      <c r="H18" s="10">
        <v>16771736000</v>
      </c>
      <c r="I18" s="11">
        <v>250000000</v>
      </c>
      <c r="J18" s="12">
        <v>45973</v>
      </c>
      <c r="K18" s="13">
        <v>5.2246575342465755</v>
      </c>
      <c r="L18" s="14"/>
      <c r="M18" s="49"/>
      <c r="N18" s="15"/>
      <c r="O18" s="16"/>
    </row>
    <row r="19" spans="1:15" ht="14.25" customHeight="1" x14ac:dyDescent="0.45">
      <c r="A19" s="7" t="s">
        <v>55</v>
      </c>
      <c r="B19" s="7" t="s">
        <v>61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13774429000</v>
      </c>
      <c r="I19" s="11"/>
      <c r="J19" s="17"/>
      <c r="K19" s="13">
        <v>6.2246575342465755</v>
      </c>
      <c r="L19" s="14"/>
      <c r="M19" s="49"/>
      <c r="N19" s="15"/>
      <c r="O19" s="16"/>
    </row>
    <row r="20" spans="1:15" ht="14.25" customHeight="1" x14ac:dyDescent="0.45">
      <c r="A20" s="7" t="s">
        <v>81</v>
      </c>
      <c r="B20" s="7" t="s">
        <v>82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3250000000</v>
      </c>
      <c r="I20" s="53"/>
      <c r="J20" s="17"/>
      <c r="K20" s="13">
        <v>6.8054794520547945</v>
      </c>
      <c r="L20" s="14"/>
      <c r="M20" s="49"/>
      <c r="N20" s="15"/>
      <c r="O20" s="16"/>
    </row>
    <row r="21" spans="1:15" ht="14.25" customHeight="1" x14ac:dyDescent="0.45">
      <c r="A21" s="7" t="s">
        <v>59</v>
      </c>
      <c r="B21" s="7" t="s">
        <v>60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18622283000</v>
      </c>
      <c r="I21" s="11"/>
      <c r="J21" s="12"/>
      <c r="K21" s="13">
        <v>7.2246575342465755</v>
      </c>
      <c r="L21" s="14"/>
      <c r="M21" s="49"/>
      <c r="N21" s="15"/>
      <c r="O21" s="16"/>
    </row>
    <row r="22" spans="1:15" ht="14.25" customHeight="1" x14ac:dyDescent="0.45">
      <c r="A22" s="7" t="s">
        <v>68</v>
      </c>
      <c r="B22" s="7" t="s">
        <v>69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8.2246575342465746</v>
      </c>
      <c r="L22" s="14"/>
      <c r="M22" s="49"/>
      <c r="N22" s="15"/>
      <c r="O22" s="16"/>
    </row>
    <row r="23" spans="1:15" ht="14.25" customHeight="1" x14ac:dyDescent="0.45">
      <c r="A23" s="7" t="s">
        <v>14</v>
      </c>
      <c r="B23" s="7" t="s">
        <v>15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10029919000</v>
      </c>
      <c r="I23" s="11"/>
      <c r="J23" s="12"/>
      <c r="K23" s="13">
        <v>8.4767123287671229</v>
      </c>
      <c r="L23" s="14"/>
      <c r="M23" s="49"/>
      <c r="N23" s="15"/>
      <c r="O23" s="16"/>
    </row>
    <row r="24" spans="1:15" ht="14.25" customHeight="1" x14ac:dyDescent="0.45">
      <c r="A24" s="7" t="s">
        <v>79</v>
      </c>
      <c r="B24" s="7" t="s">
        <v>80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13380565900</v>
      </c>
      <c r="I24" s="11">
        <v>862500000</v>
      </c>
      <c r="J24" s="12">
        <v>45967</v>
      </c>
      <c r="K24" s="13">
        <v>9.2246575342465746</v>
      </c>
      <c r="L24" s="14"/>
      <c r="M24" s="49"/>
      <c r="N24" s="15"/>
      <c r="O24" s="16"/>
    </row>
    <row r="25" spans="1:15" ht="14.25" customHeight="1" x14ac:dyDescent="0.45">
      <c r="A25" s="7" t="s">
        <v>51</v>
      </c>
      <c r="B25" s="7" t="s">
        <v>52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10.887671232876713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12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15566012000</v>
      </c>
      <c r="I26" s="11"/>
      <c r="J26" s="12"/>
      <c r="K26" s="13">
        <v>11.287671232876713</v>
      </c>
      <c r="L26" s="14"/>
      <c r="M26" s="49"/>
      <c r="N26" s="15"/>
      <c r="O26" s="16"/>
    </row>
    <row r="27" spans="1:15" ht="14.25" customHeight="1" x14ac:dyDescent="0.45">
      <c r="A27" s="7" t="s">
        <v>75</v>
      </c>
      <c r="B27" s="7" t="s">
        <v>76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13.621917808219179</v>
      </c>
      <c r="L27" s="14"/>
      <c r="M27" s="49"/>
      <c r="N27" s="15"/>
      <c r="O27" s="16"/>
    </row>
    <row r="28" spans="1:15" ht="14.25" customHeight="1" x14ac:dyDescent="0.45">
      <c r="A28" s="7" t="s">
        <v>45</v>
      </c>
      <c r="B28" s="7" t="s">
        <v>46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14.887671232876713</v>
      </c>
      <c r="L28" s="14"/>
      <c r="M28" s="49"/>
      <c r="N28" s="15"/>
      <c r="O28" s="16"/>
    </row>
    <row r="29" spans="1:15" ht="14.25" customHeight="1" x14ac:dyDescent="0.45">
      <c r="A29" s="7" t="s">
        <v>9</v>
      </c>
      <c r="B29" s="7" t="s">
        <v>10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18.553424657534247</v>
      </c>
      <c r="L29" s="14"/>
      <c r="M29" s="49"/>
      <c r="N29" s="15"/>
      <c r="O29" s="16"/>
    </row>
    <row r="30" spans="1:15" ht="14.25" customHeight="1" x14ac:dyDescent="0.4">
      <c r="A30" s="7" t="s">
        <v>25</v>
      </c>
      <c r="B30" s="7" t="s">
        <v>26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10390784000</v>
      </c>
      <c r="I30" s="11"/>
      <c r="J30" s="12"/>
      <c r="K30" s="13">
        <v>21.224657534246575</v>
      </c>
      <c r="L30" s="14"/>
      <c r="M30" s="49"/>
    </row>
    <row r="31" spans="1:15" ht="14.25" customHeight="1" x14ac:dyDescent="0.4">
      <c r="A31" s="7" t="s">
        <v>56</v>
      </c>
      <c r="B31" s="7" t="s">
        <v>71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8150000000</v>
      </c>
      <c r="I31" s="11"/>
      <c r="J31" s="12"/>
      <c r="K31" s="13">
        <v>23.476712328767125</v>
      </c>
      <c r="L31" s="14"/>
      <c r="M31" s="49"/>
    </row>
    <row r="32" spans="1:15" ht="14.25" customHeight="1" x14ac:dyDescent="0.4">
      <c r="A32" s="7" t="s">
        <v>41</v>
      </c>
      <c r="B32" s="7" t="s">
        <v>42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25.301369863013697</v>
      </c>
      <c r="L32" s="14"/>
      <c r="M32" s="49"/>
    </row>
    <row r="33" spans="1:21" ht="14.25" customHeight="1" x14ac:dyDescent="0.4">
      <c r="A33" s="7" t="s">
        <v>62</v>
      </c>
      <c r="B33" s="7" t="s">
        <v>63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9608786000</v>
      </c>
      <c r="I33" s="11"/>
      <c r="J33" s="17"/>
      <c r="K33" s="13">
        <v>27.887671232876713</v>
      </c>
      <c r="L33" s="14"/>
      <c r="M33" s="49"/>
    </row>
    <row r="34" spans="1:21" ht="14.25" customHeight="1" x14ac:dyDescent="0.4">
      <c r="A34" s="7" t="s">
        <v>8</v>
      </c>
      <c r="B34" s="7" t="s">
        <v>13</v>
      </c>
      <c r="C34" s="8">
        <v>3.8</v>
      </c>
      <c r="D34" s="8">
        <v>3.8</v>
      </c>
      <c r="E34" s="9">
        <v>40934</v>
      </c>
      <c r="F34" s="9">
        <v>41300</v>
      </c>
      <c r="G34" s="9">
        <v>59197</v>
      </c>
      <c r="H34" s="10">
        <v>4473666000</v>
      </c>
      <c r="I34" s="11"/>
      <c r="J34" s="12"/>
      <c r="K34" s="13">
        <v>36.156164383561645</v>
      </c>
      <c r="L34" s="14"/>
      <c r="M34" s="49"/>
    </row>
    <row r="35" spans="1:21" ht="14.25" customHeight="1" x14ac:dyDescent="0.4">
      <c r="A35" s="7" t="s">
        <v>49</v>
      </c>
      <c r="B35" s="7" t="s">
        <v>50</v>
      </c>
      <c r="C35" s="8">
        <v>0.7</v>
      </c>
      <c r="D35" s="8">
        <v>0.7</v>
      </c>
      <c r="E35" s="9">
        <v>44306</v>
      </c>
      <c r="F35" s="9">
        <v>44671</v>
      </c>
      <c r="G35" s="9">
        <v>62568</v>
      </c>
      <c r="H35" s="10">
        <v>6490000000</v>
      </c>
      <c r="I35" s="11"/>
      <c r="J35" s="12"/>
      <c r="K35" s="13">
        <v>45.386301369863013</v>
      </c>
      <c r="L35" s="14"/>
      <c r="M35" s="49"/>
    </row>
    <row r="36" spans="1:21" ht="14.25" customHeight="1" x14ac:dyDescent="0.4">
      <c r="A36" s="7" t="s">
        <v>29</v>
      </c>
      <c r="B36" s="7" t="s">
        <v>30</v>
      </c>
      <c r="C36" s="8">
        <v>1.5</v>
      </c>
      <c r="D36" s="8">
        <v>1.5</v>
      </c>
      <c r="E36" s="9">
        <v>42676</v>
      </c>
      <c r="F36" s="9">
        <v>43041</v>
      </c>
      <c r="G36" s="9">
        <v>68243</v>
      </c>
      <c r="H36" s="10">
        <v>3540897000</v>
      </c>
      <c r="I36" s="11"/>
      <c r="J36" s="12"/>
      <c r="K36" s="13">
        <v>60.923287671232877</v>
      </c>
      <c r="L36" s="14"/>
      <c r="M36" s="49"/>
    </row>
    <row r="37" spans="1:21" ht="14.25" customHeight="1" x14ac:dyDescent="0.4">
      <c r="A37" s="7" t="s">
        <v>33</v>
      </c>
      <c r="B37" s="19" t="s">
        <v>34</v>
      </c>
      <c r="C37" s="8">
        <v>2.1</v>
      </c>
      <c r="D37" s="21">
        <v>2.1</v>
      </c>
      <c r="E37" s="9">
        <v>42998</v>
      </c>
      <c r="F37" s="23">
        <v>43363</v>
      </c>
      <c r="G37" s="9">
        <v>79522</v>
      </c>
      <c r="H37" s="10">
        <v>6000000000</v>
      </c>
      <c r="I37" s="11"/>
      <c r="J37" s="12"/>
      <c r="K37" s="13">
        <v>91.805479452054797</v>
      </c>
      <c r="L37" s="14"/>
      <c r="M37" s="49"/>
    </row>
    <row r="38" spans="1:21" ht="14.25" customHeight="1" x14ac:dyDescent="0.4">
      <c r="A38" s="18" t="s">
        <v>43</v>
      </c>
      <c r="B38" s="19" t="s">
        <v>44</v>
      </c>
      <c r="C38" s="20">
        <v>0.85</v>
      </c>
      <c r="D38" s="21">
        <v>0.85</v>
      </c>
      <c r="E38" s="22">
        <v>44012</v>
      </c>
      <c r="F38" s="23">
        <v>44377</v>
      </c>
      <c r="G38" s="22">
        <v>80536</v>
      </c>
      <c r="H38" s="10">
        <v>5800000000</v>
      </c>
      <c r="I38" s="11"/>
      <c r="J38" s="12"/>
      <c r="K38" s="13">
        <v>94.580821917808223</v>
      </c>
      <c r="L38" s="14"/>
      <c r="M38" s="49"/>
    </row>
    <row r="39" spans="1:21" ht="14.25" customHeight="1" x14ac:dyDescent="0.4">
      <c r="A39" s="50" t="s">
        <v>4</v>
      </c>
      <c r="B39" s="24"/>
      <c r="C39" s="25"/>
      <c r="D39" s="26"/>
      <c r="E39" s="26"/>
      <c r="F39" s="26"/>
      <c r="G39" s="27"/>
      <c r="H39" s="28">
        <f>SUM(H6:H38)</f>
        <v>342462596402.31</v>
      </c>
      <c r="I39" s="29"/>
      <c r="J39" s="30"/>
      <c r="K39" s="31">
        <f>SUMPRODUCT(H6:H38,K6:K38)/SUM(H6:H38)</f>
        <v>12.804571980248229</v>
      </c>
      <c r="L39" s="32"/>
      <c r="M39" s="32"/>
    </row>
    <row r="40" spans="1:21" ht="16.5" customHeight="1" x14ac:dyDescent="0.4">
      <c r="H40" s="40"/>
    </row>
    <row r="41" spans="1:21" s="51" customFormat="1" ht="69" customHeight="1" x14ac:dyDescent="0.45">
      <c r="A41" s="56" t="s">
        <v>70</v>
      </c>
      <c r="B41" s="57"/>
      <c r="C41" s="57"/>
      <c r="D41" s="57"/>
      <c r="E41" s="57"/>
      <c r="F41" s="57"/>
      <c r="G41" s="57"/>
      <c r="H41" s="57"/>
      <c r="I41" s="57"/>
      <c r="J41" s="57"/>
      <c r="K41" s="57"/>
      <c r="O41" s="52"/>
      <c r="U41" s="52"/>
    </row>
    <row r="42" spans="1:21" x14ac:dyDescent="0.4">
      <c r="A42" s="33" t="s">
        <v>23</v>
      </c>
      <c r="B42" s="4">
        <v>45991</v>
      </c>
      <c r="C42" s="34"/>
      <c r="D42" s="35"/>
      <c r="E42" s="35"/>
      <c r="F42" s="35"/>
      <c r="G42" s="36"/>
      <c r="H42" s="37"/>
      <c r="I42" s="37"/>
      <c r="J42" s="38"/>
      <c r="K42" s="39"/>
    </row>
    <row r="43" spans="1:21" x14ac:dyDescent="0.4">
      <c r="H43" s="40"/>
    </row>
    <row r="44" spans="1:21" x14ac:dyDescent="0.4">
      <c r="A44" s="33" t="s">
        <v>5</v>
      </c>
    </row>
  </sheetData>
  <mergeCells count="4">
    <mergeCell ref="I4:J4"/>
    <mergeCell ref="A41:K41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2025-12-01T12:06:27Z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